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23FAE68-11A1-4B9A-A805-4AF2D30D6948}" xr6:coauthVersionLast="44" xr6:coauthVersionMax="44" xr10:uidLastSave="{00000000-0000-0000-0000-000000000000}"/>
  <bookViews>
    <workbookView xWindow="-120" yWindow="-120" windowWidth="38640" windowHeight="21240" xr2:uid="{ECD24BD7-62ED-44D9-9B2E-EF4C595B16D3}"/>
  </bookViews>
  <sheets>
    <sheet name="NAT1011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'NAT1011 Lookup'!$D$67</definedName>
    <definedName name="LU_ADDC_S6">'NAT1011 Lookup'!$I$67</definedName>
    <definedName name="LU_ML_S2">'NAT1011 Lookup'!$D$71</definedName>
    <definedName name="LU_ML_S6">'NAT1011 Lookup'!$I$71</definedName>
    <definedName name="LU_MLFT_S2">'NAT1011 Lookup'!$D$65</definedName>
    <definedName name="LU_MLFT_S6">'NAT1011 Lookup'!$I$65</definedName>
    <definedName name="LU_NonRes_NTFN">'NAT1011 Lookup'!$B$130</definedName>
    <definedName name="LU_NonRes_TFN">'NAT1011 Lookup'!$F$130</definedName>
    <definedName name="LU_Res_NTFN">'NAT1011 Lookup'!$B$129</definedName>
    <definedName name="LU_Res_TFN">'NAT1011 Lookup'!$F$129</definedName>
    <definedName name="LU_Scale_FS_NTFT">'NAT1011 Lookup'!$M$93:$O$110</definedName>
    <definedName name="LU_Scale_FS_TFTR">'NAT1011 Lookup'!$I$93:$K$110</definedName>
    <definedName name="LU_Scale_HELP_NTFT">'NAT1011 Lookup'!$E$93:$G$121</definedName>
    <definedName name="LU_Scale_HELP_TFTR">'NAT1011 Lookup'!$A$93:$C$121</definedName>
    <definedName name="LU_Scale1">'NAT1011 Lookup'!$A$11:$C$24</definedName>
    <definedName name="LU_Scale10">'NAT1011 Lookup'!$I$45:$K$59</definedName>
    <definedName name="LU_Scale2">'NAT1011 Lookup'!$A$28:$C$42</definedName>
    <definedName name="LU_Scale3">'NAT1011 Lookup'!$A$45:$C$59</definedName>
    <definedName name="LU_Scale5">'NAT1011 Lookup'!$E$11:$G$24</definedName>
    <definedName name="LU_Scale6">'NAT1011 Lookup'!$E$28:$G$42</definedName>
    <definedName name="LU_Scale8">'NAT1011 Lookup'!$I$11:$K$24</definedName>
    <definedName name="LU_Scale9">'NAT1011 Lookup'!$I$28:$K$42</definedName>
    <definedName name="LU_ScaleActors">'NAT1011 Lookup'!$M$45:$O$59</definedName>
    <definedName name="LU_ScaleNTFT">'NAT1011 Lookup'!$E$93:$G$110</definedName>
    <definedName name="LU_ScaleTFTR">'NAT1011 Lookup'!$A$93:$C$110</definedName>
    <definedName name="LU_SOPD_S2">'NAT1011 Lookup'!$D$69</definedName>
    <definedName name="LU_SOPD_S6">'NAT1011 Lookup'!$I$69</definedName>
    <definedName name="LU_SOPM_S2">'NAT1011 Lookup'!$D$68</definedName>
    <definedName name="LU_SOPM_S6">'NAT1011 Lookup'!$I$68</definedName>
    <definedName name="LU_WEST_S2">'NAT1011 Lookup'!$D$64</definedName>
    <definedName name="LU_WEST_S6">'NAT1011 Lookup'!$I$64</definedName>
    <definedName name="LU_WFTD_S2">'NAT1011 Lookup'!$D$66</definedName>
    <definedName name="LU_WFTD_S6">'NAT1011 Lookup'!$I$66</definedName>
    <definedName name="LU_WHM_INC1">'NAT1011 Lookup'!$B$139</definedName>
    <definedName name="LU_WHM_INC2">'NAT1011 Lookup'!$B$140</definedName>
    <definedName name="LU_WHM_INC3">'NAT1011 Lookup'!$B$141</definedName>
    <definedName name="LU_WHM_Rate1">'NAT1011 Lookup'!$C$139</definedName>
    <definedName name="LU_WHM_Rate2">'NAT1011 Lookup'!$C$140</definedName>
    <definedName name="LU_WHM_Rate3">'NAT1011 Lookup'!$C$141</definedName>
    <definedName name="LU_WHM_Rate4">'NAT1011 Lookup'!$C$142</definedName>
    <definedName name="LU_WLA_S2">'NAT1011 Lookup'!$D$70</definedName>
    <definedName name="LU_WLA_S6">'NAT1011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'NAT1011 Lookup'!$A$2</definedName>
    <definedName name="TitleRegion..B5">'NAT1011 Lookup'!$B$2</definedName>
    <definedName name="TitleRegion..C5">'NAT1011 Lookup'!$C$2</definedName>
    <definedName name="TitleRegion..D5">'NAT1011 Lookup'!$D$2</definedName>
    <definedName name="TitleRegion..E5">'NAT1011 Lookup'!$E$2</definedName>
    <definedName name="TitleRegion..F5">'NAT1011 Lookup'!$F$2</definedName>
    <definedName name="TitleRegion..G5">'NAT1011 Lookup'!$G$2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B5" i="1" l="1"/>
  <c r="C5" i="1"/>
  <c r="G5" i="1"/>
</calcChain>
</file>

<file path=xl/sharedStrings.xml><?xml version="1.0" encoding="utf-8"?>
<sst xmlns="http://schemas.openxmlformats.org/spreadsheetml/2006/main" count="128" uniqueCount="52">
  <si>
    <t>Number of Children
1
$</t>
  </si>
  <si>
    <t>Number of Children
2
$</t>
  </si>
  <si>
    <t>Number of Children
3
$</t>
  </si>
  <si>
    <t>Number of Children
4
$</t>
  </si>
  <si>
    <t>Number of Children
5
$</t>
  </si>
  <si>
    <t>Spouse Only
$</t>
  </si>
  <si>
    <t xml:space="preserve">         QUICK SEARCH: Enter fortnightly earnings in the green cell (A5) to display the Medicare levy adjustment for spouse only, 1 child, 2 children, 3 children, 4 children and 5 children in the yellow fields (B5, C5, D5, E5, F5 and G5).</t>
  </si>
  <si>
    <t>Fortnightly earnings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</si>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</sst>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8F7EE7EA-776F-422C-BB05-EF1711528932}"/>
    <cellStyle name="Normal 4" xfId="4" xr:uid="{B650B1E3-4E6C-4F98-BD26-F14CF0CEE508}"/>
    <cellStyle name="Normal 5" xfId="3" xr:uid="{5FF763A8-2E5E-43E9-99EF-F893C789C131}"/>
    <cellStyle name="Normal 6" xfId="2" xr:uid="{5783BDCE-27AF-469C-92FA-C45608833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0CED2D-5CBD-4B3B-A591-8C5D79D9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97B4-B7C6-480F-BF4F-B8C179D442FE}">
  <sheetPr codeName="Sheet32">
    <tabColor theme="4" tint="0.59999389629810485"/>
  </sheetPr>
  <dimension ref="A1:O160"/>
  <sheetViews>
    <sheetView tabSelected="1" workbookViewId="0">
      <selection sqref="A1:G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customWidth="1"/>
    <col min="8" max="15" width="0" style="1" hidden="1"/>
    <col min="16" max="16384" width="9.140625" style="1" hidden="1"/>
  </cols>
  <sheetData>
    <row r="1" spans="1:15" ht="27" customHeight="1" x14ac:dyDescent="0.25">
      <c r="A1" s="4" t="s">
        <v>6</v>
      </c>
      <c r="B1" s="4"/>
      <c r="C1" s="4"/>
      <c r="D1" s="4"/>
      <c r="E1" s="4"/>
      <c r="F1" s="4"/>
      <c r="G1" s="4"/>
    </row>
    <row r="2" spans="1:15" ht="15.75" customHeight="1" x14ac:dyDescent="0.25">
      <c r="A2" s="54" t="s">
        <v>7</v>
      </c>
      <c r="B2" s="55" t="s">
        <v>5</v>
      </c>
      <c r="C2" s="55" t="s">
        <v>0</v>
      </c>
      <c r="D2" s="54" t="s">
        <v>1</v>
      </c>
      <c r="E2" s="55" t="s">
        <v>2</v>
      </c>
      <c r="F2" s="55" t="s">
        <v>3</v>
      </c>
      <c r="G2" s="54" t="s">
        <v>4</v>
      </c>
    </row>
    <row r="3" spans="1:15" x14ac:dyDescent="0.25">
      <c r="A3" s="56"/>
      <c r="B3" s="57"/>
      <c r="C3" s="57"/>
      <c r="D3" s="56"/>
      <c r="E3" s="57"/>
      <c r="F3" s="57"/>
      <c r="G3" s="56"/>
    </row>
    <row r="4" spans="1:15" x14ac:dyDescent="0.25">
      <c r="A4" s="58"/>
      <c r="B4" s="59"/>
      <c r="C4" s="59"/>
      <c r="D4" s="58"/>
      <c r="E4" s="59"/>
      <c r="F4" s="59"/>
      <c r="G4" s="58"/>
    </row>
    <row r="5" spans="1:15" x14ac:dyDescent="0.25">
      <c r="A5" s="2"/>
      <c r="B5" s="3">
        <f>ROUND(ROUND(IF(AND((TRUNC($A$5/2)+0.99)&lt;LU_WEST_S2,(TRUNC($A$5/2)+0.99)&gt;LU_WLA_S2),((TRUNC($A$5/2)+0.99)-LU_WLA_S2)*LU_SOPM_S2,IF(AND((TRUNC($A$5/2)+0.99)&gt;=LU_WEST_S2,(TRUNC($A$5/2)+0.99)&lt;LU_MLFT_S2/LU_WFTD_S2),(TRUNC($A$5/2)+0.99)*LU_ML_S2,IF(AND((TRUNC($A$5/2)+0.99)&gt;=LU_MLFT_S2/LU_WFTD_S2,(TRUNC($A$5/2)+0.99)&lt;=(INT(LU_MLFT_S2/LU_WFTD_S2*LU_SOPM_S2/LU_SOPD_S2))),(LU_MLFT_S2/LU_WFTD_S2*LU_ML_S2)-(((TRUNC($A$5/2)+0.99)-LU_MLFT_S2/LU_WFTD_S2)*LU_SOPD_S2),0))),)*2,0)</f>
        <v>0</v>
      </c>
      <c r="C5" s="3">
        <f>ROUND(ROUND(IF(AND((TRUNC($A$5/2)+0.99)&lt;LU_WEST_S2,(TRUNC($A$5/2)+0.99)&gt;LU_WLA_S2),((TRUNC($A$5/2)+0.99)-LU_WLA_S2)*LU_SOPM_S2,IF(AND((TRUNC($A$5/2)+0.99)&gt;=LU_WEST_S2,(TRUNC($A$5/2)+0.99)&lt;(INT((((1*LU_ADDC_S2)+LU_MLFT_S2)/LU_WFTD_S2)*100+0.5)/100)),(TRUNC($A$5/2)+0.99)*LU_ML_S2,IF(AND((TRUNC($A$5/2)+0.99)&gt;=(INT((((1*LU_ADDC_S2)+LU_MLFT_S2)/LU_WFTD_S2)*100+0.5)/100),(TRUNC($A$5/2)+0.99)&lt;=(INT((INT((((1*LU_ADDC_S2)+LU_MLFT_S2)/LU_WFTD_S2)*100+0.5)/100)*LU_SOPM_S2/LU_SOPD_S2))),((INT((((1*LU_ADDC_S2)+LU_MLFT_S2)/LU_WFTD_S2)*100+0.5)/100)*LU_ML_S2)-(((TRUNC($A$5/2)+0.99)-(INT((((1*LU_ADDC_S2)+LU_MLFT_S2)/LU_WFTD_S2)*100+0.5)/100))*LU_SOPD_S2),0))),)*2,0)</f>
        <v>0</v>
      </c>
      <c r="D5" s="3">
        <f>ROUND(ROUND(IF(AND((TRUNC($A$5/2)+0.99)&lt;LU_WEST_S2,(TRUNC($A$5/2)+0.99)&gt;LU_WLA_S2),((TRUNC($A$5/2)+0.99)-LU_WLA_S2)*LU_SOPM_S2,IF(AND((TRUNC($A$5/2)+0.99)&gt;=LU_WEST_S2,(TRUNC($A$5/2)+0.99)&lt;(INT((((2*LU_ADDC_S2)+LU_MLFT_S2)/LU_WFTD_S2)*100+0.5)/100)),(TRUNC($A$5/2)+0.99)*LU_ML_S2,IF(AND((TRUNC($A$5/2)+0.99)&gt;=(INT((((2*LU_ADDC_S2)+LU_MLFT_S2)/LU_WFTD_S2)*100+0.5)/100),(TRUNC($A$5/2)+0.99)&lt;=(INT((INT((((2*LU_ADDC_S2)+LU_MLFT_S2)/LU_WFTD_S2)*100+0.5)/100)*LU_SOPM_S2/LU_SOPD_S2))),((INT((((2*LU_ADDC_S2)+LU_MLFT_S2)/LU_WFTD_S2)*100+0.5)/100)*LU_ML_S2)-(((TRUNC($A$5/2)+0.99)-(INT((((2*LU_ADDC_S2)+LU_MLFT_S2)/LU_WFTD_S2)*100+0.5)/100))*LU_SOPD_S2),0))),)*2,0)</f>
        <v>0</v>
      </c>
      <c r="E5" s="3">
        <f>ROUND(ROUND(IF(AND((TRUNC($A$5/2)+0.99)&lt;LU_WEST_S2,(TRUNC($A$5/2)+0.99)&gt;LU_WLA_S2),((TRUNC($A$5/2)+0.99)-LU_WLA_S2)*LU_SOPM_S2,IF(AND((TRUNC($A$5/2)+0.99)&gt;=LU_WEST_S2,(TRUNC($A$5/2)+0.99)&lt;(INT((((3*LU_ADDC_S2)+LU_MLFT_S2)/LU_WFTD_S2)*100+0.5)/100)),(TRUNC($A$5/2)+0.99)*LU_ML_S2,IF(AND((TRUNC($A$5/2)+0.99)&gt;=(INT((((3*LU_ADDC_S2)+LU_MLFT_S2)/LU_WFTD_S2)*100+0.5)/100),(TRUNC($A$5/2)+0.99)&lt;=(INT((INT((((3*LU_ADDC_S2)+LU_MLFT_S2)/LU_WFTD_S2)*100+0.5)/100)*LU_SOPM_S2/LU_SOPD_S2))),((INT((((3*LU_ADDC_S2)+LU_MLFT_S2)/LU_WFTD_S2)*100+0.5)/100)*LU_ML_S2)-(((TRUNC($A$5/2)+0.99)-(INT((((3*LU_ADDC_S2)+LU_MLFT_S2)/LU_WFTD_S2)*100+0.5)/100))*LU_SOPD_S2),0))),)*2,0)</f>
        <v>0</v>
      </c>
      <c r="F5" s="3">
        <f>ROUND(ROUND(IF(AND((TRUNC($A$5/2)+0.99)&lt;LU_WEST_S2,(TRUNC($A$5/2)+0.99)&gt;LU_WLA_S2),((TRUNC($A$5/2)+0.99)-LU_WLA_S2)*LU_SOPM_S2,IF(AND((TRUNC($A$5/2)+0.99)&gt;=LU_WEST_S2,(TRUNC($A$5/2)+0.99)&lt;(INT((((4*LU_ADDC_S2)+LU_MLFT_S2)/LU_WFTD_S2)*100+0.5)/100)),(TRUNC($A$5/2)+0.99)*LU_ML_S2,IF(AND((TRUNC($A$5/2)+0.99)&gt;=(INT((((4*LU_ADDC_S2)+LU_MLFT_S2)/LU_WFTD_S2)*100+0.5)/100),(TRUNC($A$5/2)+0.99)&lt;=(INT((INT((((4*LU_ADDC_S2)+LU_MLFT_S2)/LU_WFTD_S2)*100+0.5)/100)*LU_SOPM_S2/LU_SOPD_S2))),((INT((((4*LU_ADDC_S2)+LU_MLFT_S2)/LU_WFTD_S2)*100+0.5)/100)*LU_ML_S2)-(((TRUNC($A$5/2)+0.99)-(INT((((4*LU_ADDC_S2)+LU_MLFT_S2)/LU_WFTD_S2)*100+0.5)/100))*LU_SOPD_S2),0))),)*2,0)</f>
        <v>0</v>
      </c>
      <c r="G5" s="3">
        <f>ROUND(ROUND(IF(AND((TRUNC($A$5/2)+0.99)&lt;LU_WEST_S2,(TRUNC($A$5/2)+0.99)&gt;LU_WLA_S2),((TRUNC($A$5/2)+0.99)-LU_WLA_S2)*LU_SOPM_S2,IF(AND((TRUNC($A$5/2)+0.99)&gt;=LU_WEST_S2,(TRUNC($A$5/2)+0.99)&lt;(INT((((5*LU_ADDC_S2)+LU_MLFT_S2)/LU_WFTD_S2)*100+0.5)/100)),(TRUNC($A$5/2)+0.99)*LU_ML_S2,IF(AND((TRUNC($A$5/2)+0.99)&gt;=(INT((((5*LU_ADDC_S2)+LU_MLFT_S2)/LU_WFTD_S2)*100+0.5)/100),(TRUNC($A$5/2)+0.99)&lt;=(INT((INT((((5*LU_ADDC_S2)+LU_MLFT_S2)/LU_WFTD_S2)*100+0.5)/100)*LU_SOPM_S2/LU_SOPD_S2))),((INT((((5*LU_ADDC_S2)+LU_MLFT_S2)/LU_WFTD_S2)*100+0.5)/100)*LU_ML_S2)-(((TRUNC($A$5/2)+0.99)-(INT((((5*LU_ADDC_S2)+LU_MLFT_S2)/LU_WFTD_S2)*100+0.5)/100))*LU_SOPD_S2),0))),)*2,0)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8</v>
      </c>
      <c r="B10" s="6"/>
      <c r="C10" s="6"/>
      <c r="D10" s="7"/>
      <c r="E10" s="5" t="s">
        <v>8</v>
      </c>
      <c r="F10" s="6"/>
      <c r="G10" s="6"/>
      <c r="H10" s="7"/>
      <c r="I10" s="5" t="s">
        <v>8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36</v>
      </c>
      <c r="B11" s="9"/>
      <c r="C11" s="10"/>
      <c r="D11" s="7"/>
      <c r="E11" s="8" t="s">
        <v>37</v>
      </c>
      <c r="F11" s="9"/>
      <c r="G11" s="10"/>
      <c r="H11" s="7"/>
      <c r="I11" s="8" t="s">
        <v>38</v>
      </c>
      <c r="J11" s="9"/>
      <c r="K11" s="10" t="s">
        <v>39</v>
      </c>
      <c r="L11" s="7"/>
      <c r="M11" s="5"/>
      <c r="N11" s="6"/>
      <c r="O11" s="11"/>
    </row>
    <row r="12" spans="1:15" hidden="1" x14ac:dyDescent="0.25">
      <c r="A12" s="12" t="s">
        <v>9</v>
      </c>
      <c r="B12" s="13" t="s">
        <v>10</v>
      </c>
      <c r="C12" s="14" t="s">
        <v>11</v>
      </c>
      <c r="D12" s="7"/>
      <c r="E12" s="12" t="s">
        <v>9</v>
      </c>
      <c r="F12" s="13" t="s">
        <v>10</v>
      </c>
      <c r="G12" s="14" t="s">
        <v>11</v>
      </c>
      <c r="H12" s="7"/>
      <c r="I12" s="12" t="s">
        <v>9</v>
      </c>
      <c r="J12" s="13" t="s">
        <v>10</v>
      </c>
      <c r="K12" s="14" t="s">
        <v>11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8</v>
      </c>
      <c r="B27" s="6"/>
      <c r="C27" s="6"/>
      <c r="D27" s="7"/>
      <c r="E27" s="5" t="s">
        <v>8</v>
      </c>
      <c r="F27" s="6"/>
      <c r="G27" s="6"/>
      <c r="H27" s="7"/>
      <c r="I27" s="5" t="s">
        <v>8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40</v>
      </c>
      <c r="B28" s="9"/>
      <c r="C28" s="10"/>
      <c r="D28" s="7"/>
      <c r="E28" s="8" t="s">
        <v>41</v>
      </c>
      <c r="F28" s="9"/>
      <c r="G28" s="10"/>
      <c r="H28" s="7"/>
      <c r="I28" s="8" t="s">
        <v>42</v>
      </c>
      <c r="J28" s="9"/>
      <c r="K28" s="10" t="s">
        <v>43</v>
      </c>
      <c r="L28" s="7"/>
      <c r="M28" s="5"/>
      <c r="N28" s="6"/>
      <c r="O28" s="11"/>
    </row>
    <row r="29" spans="1:15" hidden="1" x14ac:dyDescent="0.25">
      <c r="A29" s="12" t="s">
        <v>9</v>
      </c>
      <c r="B29" s="13" t="s">
        <v>10</v>
      </c>
      <c r="C29" s="14" t="s">
        <v>11</v>
      </c>
      <c r="D29" s="7"/>
      <c r="E29" s="12" t="s">
        <v>9</v>
      </c>
      <c r="F29" s="13" t="s">
        <v>10</v>
      </c>
      <c r="G29" s="14" t="s">
        <v>11</v>
      </c>
      <c r="H29" s="7"/>
      <c r="I29" s="12" t="s">
        <v>9</v>
      </c>
      <c r="J29" s="13" t="s">
        <v>10</v>
      </c>
      <c r="K29" s="14" t="s">
        <v>11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44</v>
      </c>
      <c r="J41" s="6" t="s">
        <v>44</v>
      </c>
      <c r="K41" s="17" t="s">
        <v>44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8</v>
      </c>
      <c r="B44" s="6"/>
      <c r="C44" s="6"/>
      <c r="D44" s="7"/>
      <c r="H44" s="7"/>
      <c r="I44" s="5" t="s">
        <v>8</v>
      </c>
      <c r="J44" s="6"/>
      <c r="K44" s="6"/>
      <c r="L44" s="7"/>
      <c r="M44" s="5" t="s">
        <v>8</v>
      </c>
      <c r="N44" s="6"/>
      <c r="O44" s="6"/>
    </row>
    <row r="45" spans="1:15" hidden="1" x14ac:dyDescent="0.25">
      <c r="A45" s="8" t="s">
        <v>45</v>
      </c>
      <c r="B45" s="9"/>
      <c r="C45" s="10"/>
      <c r="D45" s="7"/>
      <c r="H45" s="7"/>
      <c r="I45" s="8" t="s">
        <v>46</v>
      </c>
      <c r="J45" s="9"/>
      <c r="K45" s="10" t="s">
        <v>47</v>
      </c>
      <c r="L45" s="7"/>
      <c r="M45" s="8" t="s">
        <v>48</v>
      </c>
      <c r="N45" s="9"/>
      <c r="O45" s="10" t="s">
        <v>49</v>
      </c>
    </row>
    <row r="46" spans="1:15" hidden="1" x14ac:dyDescent="0.25">
      <c r="A46" s="12" t="s">
        <v>9</v>
      </c>
      <c r="B46" s="13" t="s">
        <v>10</v>
      </c>
      <c r="C46" s="14" t="s">
        <v>11</v>
      </c>
      <c r="D46" s="7"/>
      <c r="H46" s="7"/>
      <c r="I46" s="12" t="s">
        <v>9</v>
      </c>
      <c r="J46" s="13" t="s">
        <v>10</v>
      </c>
      <c r="K46" s="14" t="s">
        <v>11</v>
      </c>
      <c r="L46" s="7"/>
      <c r="M46" s="12" t="s">
        <v>9</v>
      </c>
      <c r="N46" s="13" t="s">
        <v>10</v>
      </c>
      <c r="O46" s="14" t="s">
        <v>11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44</v>
      </c>
      <c r="B51" s="6" t="s">
        <v>44</v>
      </c>
      <c r="C51" s="17" t="s">
        <v>44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44</v>
      </c>
      <c r="N57" s="6" t="s">
        <v>44</v>
      </c>
      <c r="O57" s="17" t="s">
        <v>44</v>
      </c>
    </row>
    <row r="58" spans="1:15" hidden="1" x14ac:dyDescent="0.25">
      <c r="A58" s="16"/>
      <c r="B58" s="6"/>
      <c r="C58" s="17"/>
      <c r="D58" s="7"/>
      <c r="H58" s="7"/>
      <c r="I58" s="16" t="s">
        <v>44</v>
      </c>
      <c r="J58" s="6" t="s">
        <v>44</v>
      </c>
      <c r="K58" s="17" t="s">
        <v>44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12</v>
      </c>
      <c r="B62" s="24"/>
      <c r="C62" s="24"/>
      <c r="D62" s="25"/>
      <c r="F62" s="23" t="s">
        <v>13</v>
      </c>
      <c r="G62" s="24"/>
      <c r="H62" s="24"/>
      <c r="I62" s="25"/>
    </row>
    <row r="63" spans="1:15" hidden="1" x14ac:dyDescent="0.25">
      <c r="A63" s="26" t="s">
        <v>14</v>
      </c>
      <c r="B63" s="7"/>
      <c r="C63" s="7"/>
      <c r="D63" s="27">
        <v>438</v>
      </c>
      <c r="F63" s="26" t="s">
        <v>14</v>
      </c>
      <c r="G63" s="7"/>
      <c r="H63" s="7"/>
      <c r="I63" s="27">
        <v>739</v>
      </c>
    </row>
    <row r="64" spans="1:15" hidden="1" x14ac:dyDescent="0.25">
      <c r="A64" s="26" t="s">
        <v>15</v>
      </c>
      <c r="B64" s="7"/>
      <c r="C64" s="7"/>
      <c r="D64" s="27">
        <v>548</v>
      </c>
      <c r="F64" s="26" t="s">
        <v>15</v>
      </c>
      <c r="G64" s="7"/>
      <c r="H64" s="7"/>
      <c r="I64" s="27">
        <v>924</v>
      </c>
    </row>
    <row r="65" spans="1:9" hidden="1" x14ac:dyDescent="0.25">
      <c r="A65" s="26" t="s">
        <v>16</v>
      </c>
      <c r="B65" s="7"/>
      <c r="C65" s="7"/>
      <c r="D65" s="27">
        <v>38474</v>
      </c>
      <c r="F65" s="26" t="s">
        <v>16</v>
      </c>
      <c r="G65" s="7"/>
      <c r="H65" s="7"/>
      <c r="I65" s="27">
        <v>38474</v>
      </c>
    </row>
    <row r="66" spans="1:9" hidden="1" x14ac:dyDescent="0.25">
      <c r="A66" s="26" t="s">
        <v>17</v>
      </c>
      <c r="B66" s="7"/>
      <c r="C66" s="7"/>
      <c r="D66" s="27">
        <v>52</v>
      </c>
      <c r="F66" s="26" t="s">
        <v>17</v>
      </c>
      <c r="G66" s="7"/>
      <c r="H66" s="7"/>
      <c r="I66" s="27">
        <v>52</v>
      </c>
    </row>
    <row r="67" spans="1:9" hidden="1" x14ac:dyDescent="0.25">
      <c r="A67" s="26" t="s">
        <v>18</v>
      </c>
      <c r="B67" s="7"/>
      <c r="C67" s="7"/>
      <c r="D67" s="27">
        <v>3533</v>
      </c>
      <c r="F67" s="26" t="s">
        <v>18</v>
      </c>
      <c r="G67" s="7"/>
      <c r="H67" s="7"/>
      <c r="I67" s="27">
        <v>3533</v>
      </c>
    </row>
    <row r="68" spans="1:9" hidden="1" x14ac:dyDescent="0.25">
      <c r="A68" s="26" t="s">
        <v>19</v>
      </c>
      <c r="B68" s="7"/>
      <c r="C68" s="7"/>
      <c r="D68" s="17">
        <v>0.1</v>
      </c>
      <c r="F68" s="26" t="s">
        <v>19</v>
      </c>
      <c r="G68" s="7"/>
      <c r="H68" s="7"/>
      <c r="I68" s="17">
        <v>0.05</v>
      </c>
    </row>
    <row r="69" spans="1:9" hidden="1" x14ac:dyDescent="0.25">
      <c r="A69" s="26" t="s">
        <v>20</v>
      </c>
      <c r="B69" s="7"/>
      <c r="C69" s="7"/>
      <c r="D69" s="17">
        <v>0.08</v>
      </c>
      <c r="F69" s="26" t="s">
        <v>20</v>
      </c>
      <c r="G69" s="7"/>
      <c r="H69" s="7"/>
      <c r="I69" s="17">
        <v>0.04</v>
      </c>
    </row>
    <row r="70" spans="1:9" hidden="1" x14ac:dyDescent="0.25">
      <c r="A70" s="26" t="s">
        <v>21</v>
      </c>
      <c r="B70" s="7"/>
      <c r="C70" s="7"/>
      <c r="D70" s="17">
        <v>438.48</v>
      </c>
      <c r="F70" s="26" t="s">
        <v>21</v>
      </c>
      <c r="G70" s="7"/>
      <c r="H70" s="7"/>
      <c r="I70" s="17">
        <v>739.88</v>
      </c>
    </row>
    <row r="71" spans="1:9" hidden="1" x14ac:dyDescent="0.25">
      <c r="A71" s="26" t="s">
        <v>22</v>
      </c>
      <c r="B71" s="7"/>
      <c r="C71" s="7"/>
      <c r="D71" s="17">
        <v>0.02</v>
      </c>
      <c r="F71" s="26" t="s">
        <v>22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23</v>
      </c>
      <c r="B73" s="7"/>
      <c r="C73" s="30" t="s">
        <v>24</v>
      </c>
      <c r="D73" s="31" t="s">
        <v>25</v>
      </c>
      <c r="F73" s="28" t="s">
        <v>23</v>
      </c>
      <c r="G73" s="7"/>
      <c r="H73" s="30" t="s">
        <v>24</v>
      </c>
      <c r="I73" s="31" t="s">
        <v>25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26</v>
      </c>
      <c r="B85" s="33"/>
      <c r="C85" s="34">
        <v>85</v>
      </c>
      <c r="D85" s="20">
        <v>67.940000000000055</v>
      </c>
      <c r="F85" s="32" t="s">
        <v>26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27</v>
      </c>
      <c r="B93" s="36"/>
      <c r="C93" s="37"/>
      <c r="E93" s="35" t="s">
        <v>28</v>
      </c>
      <c r="F93" s="36"/>
      <c r="G93" s="37"/>
      <c r="I93" s="23" t="s">
        <v>29</v>
      </c>
      <c r="J93" s="24"/>
      <c r="K93" s="25"/>
      <c r="M93" s="23" t="s">
        <v>30</v>
      </c>
      <c r="N93" s="24"/>
      <c r="O93" s="25"/>
    </row>
    <row r="94" spans="1:15" hidden="1" x14ac:dyDescent="0.25">
      <c r="A94" s="38" t="s">
        <v>9</v>
      </c>
      <c r="B94" s="39" t="s">
        <v>10</v>
      </c>
      <c r="C94" s="40" t="s">
        <v>11</v>
      </c>
      <c r="E94" s="38" t="s">
        <v>9</v>
      </c>
      <c r="F94" s="39" t="s">
        <v>10</v>
      </c>
      <c r="G94" s="40" t="s">
        <v>11</v>
      </c>
      <c r="I94" s="41" t="s">
        <v>9</v>
      </c>
      <c r="J94" s="1" t="s">
        <v>10</v>
      </c>
      <c r="K94" s="42" t="s">
        <v>11</v>
      </c>
      <c r="M94" s="41" t="s">
        <v>9</v>
      </c>
      <c r="N94" s="1" t="s">
        <v>10</v>
      </c>
      <c r="O94" s="42" t="s">
        <v>11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31</v>
      </c>
      <c r="B126" s="24"/>
      <c r="C126" s="25"/>
      <c r="E126" s="8" t="s">
        <v>32</v>
      </c>
      <c r="F126" s="9"/>
      <c r="G126" s="50"/>
    </row>
    <row r="127" spans="1:7" hidden="1" x14ac:dyDescent="0.25">
      <c r="A127" s="41" t="s">
        <v>9</v>
      </c>
      <c r="B127" s="1" t="s">
        <v>10</v>
      </c>
      <c r="C127" s="42" t="s">
        <v>11</v>
      </c>
      <c r="E127" s="41" t="s">
        <v>9</v>
      </c>
      <c r="F127" s="1" t="s">
        <v>10</v>
      </c>
      <c r="G127" s="42" t="s">
        <v>11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33</v>
      </c>
      <c r="B129" s="6">
        <v>0.47</v>
      </c>
      <c r="C129" s="17">
        <v>0</v>
      </c>
      <c r="E129" s="41" t="s">
        <v>33</v>
      </c>
      <c r="F129" s="6">
        <v>0.13</v>
      </c>
      <c r="G129" s="17">
        <v>0</v>
      </c>
    </row>
    <row r="130" spans="1:7" hidden="1" x14ac:dyDescent="0.25">
      <c r="A130" s="41" t="s">
        <v>34</v>
      </c>
      <c r="B130" s="6">
        <v>0.45</v>
      </c>
      <c r="C130" s="17">
        <v>0</v>
      </c>
      <c r="E130" s="41" t="s">
        <v>34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35</v>
      </c>
    </row>
    <row r="138" spans="1:7" hidden="1" x14ac:dyDescent="0.25">
      <c r="A138" s="23" t="s">
        <v>50</v>
      </c>
      <c r="B138" s="24"/>
      <c r="C138" s="25" t="s">
        <v>51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9nDgBhf3dj8AsPgwESX+KeRcSFgX++ZSDMrXXOyRh3M=" saltValue="Cm/9jT0lc+J+WEI9Hxr4mg==" spinCount="100000"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NAT1011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  <vt:lpstr>TitleRegion..G5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2020-09-14T13:03:36Z</dcterms:created>
  <dcterms:modified xsi:type="dcterms:W3CDTF">2020-09-14T13:03:36Z</dcterms:modified>
</cp:coreProperties>
</file>